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\\Nec-server\共有フォルダ\1共通フォルダ\HｏｍｅPａｇｅ 更新\r050105yotsuya_aoiro\hogo_\"/>
    </mc:Choice>
  </mc:AlternateContent>
  <xr:revisionPtr revIDLastSave="0" documentId="13_ncr:1_{8F78EC3F-70EB-49D1-AFB3-E7C946969587}" xr6:coauthVersionLast="47" xr6:coauthVersionMax="47" xr10:uidLastSave="{00000000-0000-0000-0000-000000000000}"/>
  <bookViews>
    <workbookView xWindow="75" yWindow="0" windowWidth="19020" windowHeight="14760" activeTab="1" xr2:uid="{00000000-000D-0000-FFFF-FFFF00000000}"/>
  </bookViews>
  <sheets>
    <sheet name="入金額から源泉税捨てる" sheetId="6" r:id="rId1"/>
    <sheet name="入金額から源泉税計算" sheetId="5" r:id="rId2"/>
    <sheet name="手数料込イクラ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6" l="1"/>
  <c r="F5" i="6" s="1"/>
  <c r="G5" i="6" s="1"/>
  <c r="F17" i="6"/>
  <c r="A17" i="5"/>
  <c r="F17" i="5" s="1"/>
  <c r="H17" i="5" s="1"/>
  <c r="E5" i="5"/>
  <c r="F5" i="5" s="1"/>
  <c r="G5" i="5" s="1"/>
  <c r="B5" i="6"/>
  <c r="C5" i="6" s="1"/>
  <c r="B5" i="5"/>
  <c r="C5" i="5" s="1"/>
  <c r="G17" i="6" l="1"/>
  <c r="I17" i="6" s="1"/>
  <c r="H17" i="6"/>
  <c r="B17" i="6"/>
  <c r="B17" i="5"/>
  <c r="D17" i="5" s="1"/>
  <c r="G17" i="5"/>
  <c r="I17" i="5" s="1"/>
  <c r="D17" i="6" l="1"/>
  <c r="C17" i="6"/>
  <c r="C17" i="5"/>
</calcChain>
</file>

<file path=xl/sharedStrings.xml><?xml version="1.0" encoding="utf-8"?>
<sst xmlns="http://schemas.openxmlformats.org/spreadsheetml/2006/main" count="110" uniqueCount="49">
  <si>
    <t>入金額</t>
    <rPh sb="0" eb="3">
      <t>ニュウキンガク</t>
    </rPh>
    <phoneticPr fontId="4"/>
  </si>
  <si>
    <t>本体+消費税</t>
    <rPh sb="0" eb="2">
      <t>ホンタイ</t>
    </rPh>
    <rPh sb="3" eb="6">
      <t>ショウヒゼイ</t>
    </rPh>
    <phoneticPr fontId="4"/>
  </si>
  <si>
    <t>源泉税10.21％</t>
    <rPh sb="0" eb="2">
      <t>ゲンセン</t>
    </rPh>
    <rPh sb="2" eb="3">
      <t>ゼイ</t>
    </rPh>
    <phoneticPr fontId="4"/>
  </si>
  <si>
    <t>入力</t>
    <rPh sb="0" eb="2">
      <t>ニュウリョク</t>
    </rPh>
    <phoneticPr fontId="3"/>
  </si>
  <si>
    <t>１００万円まで</t>
    <rPh sb="3" eb="5">
      <t>マンエン</t>
    </rPh>
    <phoneticPr fontId="4"/>
  </si>
  <si>
    <t>１００万円超</t>
    <rPh sb="3" eb="5">
      <t>マンエン</t>
    </rPh>
    <rPh sb="5" eb="6">
      <t>チョウ</t>
    </rPh>
    <phoneticPr fontId="4"/>
  </si>
  <si>
    <r>
      <t>✘</t>
    </r>
    <r>
      <rPr>
        <sz val="11"/>
        <color rgb="FF000000"/>
        <rFont val="Calibri"/>
        <family val="2"/>
      </rPr>
      <t>―</t>
    </r>
    <r>
      <rPr>
        <sz val="11"/>
        <color rgb="FF000000"/>
        <rFont val="ＭＳ Ｐゴシック"/>
        <family val="3"/>
        <charset val="128"/>
      </rPr>
      <t>✘１０</t>
    </r>
    <r>
      <rPr>
        <sz val="11"/>
        <color rgb="FF000000"/>
        <rFont val="Calibri"/>
        <family val="2"/>
      </rPr>
      <t>.</t>
    </r>
    <r>
      <rPr>
        <sz val="11"/>
        <color rgb="FF000000"/>
        <rFont val="ＭＳ Ｐゴシック"/>
        <family val="3"/>
        <charset val="128"/>
      </rPr>
      <t>２１％＝入金額</t>
    </r>
  </si>
  <si>
    <r>
      <t>✘</t>
    </r>
    <r>
      <rPr>
        <sz val="11"/>
        <color rgb="FF000000"/>
        <rFont val="Calibri"/>
        <family val="2"/>
      </rPr>
      <t>―</t>
    </r>
    <r>
      <rPr>
        <sz val="11"/>
        <color rgb="FF000000"/>
        <rFont val="ＭＳ Ｐゴシック"/>
        <family val="3"/>
        <charset val="128"/>
      </rPr>
      <t>０．１０２１✘＝</t>
    </r>
  </si>
  <si>
    <t>０．８９７９✘＝</t>
  </si>
  <si>
    <t>✘＝入金額／０．８９７９</t>
  </si>
  <si>
    <t>✘＝入金額／０．９９７９</t>
  </si>
  <si>
    <t>０．９９７９✘＝</t>
    <phoneticPr fontId="3"/>
  </si>
  <si>
    <r>
      <t>本体額</t>
    </r>
    <r>
      <rPr>
        <sz val="11"/>
        <color theme="1"/>
        <rFont val="Segoe UI Symbol"/>
        <family val="2"/>
      </rPr>
      <t>✘</t>
    </r>
    <rPh sb="0" eb="2">
      <t>ホンタイ</t>
    </rPh>
    <rPh sb="2" eb="3">
      <t>ガク</t>
    </rPh>
    <phoneticPr fontId="4"/>
  </si>
  <si>
    <r>
      <t>✘ｘ</t>
    </r>
    <r>
      <rPr>
        <sz val="11"/>
        <color rgb="FF000000"/>
        <rFont val="ＭＳ Ｐゴシック"/>
        <family val="2"/>
        <charset val="128"/>
      </rPr>
      <t>１１０</t>
    </r>
    <r>
      <rPr>
        <sz val="11"/>
        <color rgb="FF000000"/>
        <rFont val="ＭＳ Ｐゴシック"/>
        <family val="3"/>
        <charset val="128"/>
      </rPr>
      <t>％</t>
    </r>
    <r>
      <rPr>
        <sz val="11"/>
        <color rgb="FF000000"/>
        <rFont val="ＭＳ Ｐゴシック"/>
        <family val="2"/>
        <charset val="128"/>
      </rPr>
      <t>―</t>
    </r>
    <r>
      <rPr>
        <sz val="11"/>
        <color rgb="FF000000"/>
        <rFont val="ＭＳ Ｐゴシック"/>
        <family val="3"/>
        <charset val="128"/>
      </rPr>
      <t>✘</t>
    </r>
    <r>
      <rPr>
        <sz val="11"/>
        <color rgb="FF000000"/>
        <rFont val="ＭＳ Ｐゴシック"/>
        <family val="2"/>
        <charset val="128"/>
      </rPr>
      <t>１０．２１</t>
    </r>
    <r>
      <rPr>
        <sz val="11"/>
        <color rgb="FF000000"/>
        <rFont val="ＭＳ Ｐゴシック"/>
        <family val="3"/>
        <charset val="128"/>
      </rPr>
      <t>％＝入金額</t>
    </r>
    <phoneticPr fontId="3"/>
  </si>
  <si>
    <r>
      <t>１．１✘</t>
    </r>
    <r>
      <rPr>
        <sz val="11"/>
        <color rgb="FF000000"/>
        <rFont val="ＭＳ Ｐゴシック"/>
        <family val="2"/>
        <charset val="128"/>
      </rPr>
      <t>―</t>
    </r>
    <r>
      <rPr>
        <sz val="11"/>
        <color rgb="FF000000"/>
        <rFont val="ＭＳ Ｐゴシック"/>
        <family val="3"/>
        <charset val="128"/>
      </rPr>
      <t>０．１０２１</t>
    </r>
    <r>
      <rPr>
        <sz val="11"/>
        <color rgb="FF000000"/>
        <rFont val="ＭＳ Ｐゴシック"/>
        <family val="2"/>
        <charset val="128"/>
      </rPr>
      <t>✘</t>
    </r>
    <r>
      <rPr>
        <sz val="11"/>
        <color rgb="FF000000"/>
        <rFont val="ＭＳ Ｐゴシック"/>
        <family val="3"/>
        <charset val="128"/>
      </rPr>
      <t>＝</t>
    </r>
    <phoneticPr fontId="3"/>
  </si>
  <si>
    <t>✘-１０２，１００-（０．２０４２✘-２０４，２００）＝入金額</t>
    <rPh sb="28" eb="31">
      <t>ニュウキンガク</t>
    </rPh>
    <phoneticPr fontId="3"/>
  </si>
  <si>
    <t>源泉税20.42％</t>
    <rPh sb="0" eb="2">
      <t>ゲンセン</t>
    </rPh>
    <rPh sb="2" eb="3">
      <t>ゼイ</t>
    </rPh>
    <phoneticPr fontId="4"/>
  </si>
  <si>
    <r>
      <t>１，０００，０００</t>
    </r>
    <r>
      <rPr>
        <sz val="11"/>
        <color rgb="FF000000"/>
        <rFont val="ＭＳ Ｐゴシック"/>
        <family val="2"/>
        <charset val="128"/>
      </rPr>
      <t>―</t>
    </r>
    <r>
      <rPr>
        <sz val="11"/>
        <color rgb="FF000000"/>
        <rFont val="ＭＳ Ｐゴシック"/>
        <family val="3"/>
        <charset val="128"/>
      </rPr>
      <t>１０２，１００（源泉）＝８９７，９００</t>
    </r>
    <rPh sb="18" eb="20">
      <t>ゲンセン</t>
    </rPh>
    <phoneticPr fontId="3"/>
  </si>
  <si>
    <t>源泉10.21％</t>
    <rPh sb="0" eb="2">
      <t>ゲンセン</t>
    </rPh>
    <phoneticPr fontId="4"/>
  </si>
  <si>
    <t>源泉20.42%</t>
    <rPh sb="0" eb="2">
      <t>ゲンセン</t>
    </rPh>
    <phoneticPr fontId="3"/>
  </si>
  <si>
    <t>売上</t>
    <rPh sb="0" eb="2">
      <t>ウリアゲ</t>
    </rPh>
    <phoneticPr fontId="3"/>
  </si>
  <si>
    <r>
      <t>（入金額―９９７，９００）＝（</t>
    </r>
    <r>
      <rPr>
        <sz val="11"/>
        <color theme="1"/>
        <rFont val="Yu Gothic"/>
        <family val="2"/>
      </rPr>
      <t>２０．４２％部分入金額）</t>
    </r>
    <rPh sb="1" eb="4">
      <t>ニュウキンガク</t>
    </rPh>
    <rPh sb="21" eb="23">
      <t>ブブン</t>
    </rPh>
    <rPh sb="23" eb="26">
      <t>ニュウキンガク</t>
    </rPh>
    <phoneticPr fontId="3"/>
  </si>
  <si>
    <r>
      <t>０．８９５８</t>
    </r>
    <r>
      <rPr>
        <sz val="11"/>
        <color theme="1"/>
        <rFont val="Segoe UI Symbol"/>
        <family val="2"/>
      </rPr>
      <t>✘</t>
    </r>
    <r>
      <rPr>
        <sz val="11"/>
        <color theme="1"/>
        <rFont val="Yu Gothic"/>
        <family val="2"/>
        <charset val="128"/>
      </rPr>
      <t>－８９５，８００＝（入金額－９９７，９００）</t>
    </r>
    <rPh sb="17" eb="20">
      <t>ニュウキンガク</t>
    </rPh>
    <phoneticPr fontId="3"/>
  </si>
  <si>
    <r>
      <t>０．８９５８</t>
    </r>
    <r>
      <rPr>
        <sz val="11"/>
        <color theme="1"/>
        <rFont val="Segoe UI Symbol"/>
        <family val="2"/>
      </rPr>
      <t>✘</t>
    </r>
    <r>
      <rPr>
        <sz val="11"/>
        <color theme="1"/>
        <rFont val="Yu Gothic"/>
        <family val="2"/>
        <scheme val="minor"/>
      </rPr>
      <t>＝８９５，８００+（入金額－９９７，９００）</t>
    </r>
    <rPh sb="17" eb="20">
      <t>ニュウキンガク</t>
    </rPh>
    <phoneticPr fontId="3"/>
  </si>
  <si>
    <r>
      <rPr>
        <sz val="11"/>
        <color theme="1"/>
        <rFont val="Segoe UI Symbol"/>
        <family val="2"/>
      </rPr>
      <t>✘</t>
    </r>
    <r>
      <rPr>
        <sz val="11"/>
        <color theme="1"/>
        <rFont val="Yu Gothic"/>
        <family val="2"/>
        <scheme val="minor"/>
      </rPr>
      <t>＝（入金額－</t>
    </r>
    <r>
      <rPr>
        <sz val="11"/>
        <color theme="1"/>
        <rFont val="Yu Gothic"/>
        <family val="2"/>
        <charset val="128"/>
      </rPr>
      <t>１０２，１００）</t>
    </r>
    <r>
      <rPr>
        <sz val="11"/>
        <color theme="1"/>
        <rFont val="Calibri"/>
        <family val="2"/>
      </rPr>
      <t>/</t>
    </r>
    <r>
      <rPr>
        <sz val="11"/>
        <color theme="1"/>
        <rFont val="Yu Gothic"/>
        <family val="2"/>
        <charset val="128"/>
      </rPr>
      <t>０．８９５８</t>
    </r>
    <rPh sb="3" eb="6">
      <t>ニュウキンガク</t>
    </rPh>
    <phoneticPr fontId="3"/>
  </si>
  <si>
    <t>1,100,000―（1,000,000×10.21％）＝997,900（１０．２１％の部分入金額）</t>
    <phoneticPr fontId="3"/>
  </si>
  <si>
    <r>
      <t>110％（</t>
    </r>
    <r>
      <rPr>
        <sz val="11"/>
        <color theme="1"/>
        <rFont val="Segoe UI Symbol"/>
        <family val="2"/>
      </rPr>
      <t>✘</t>
    </r>
    <r>
      <rPr>
        <sz val="11"/>
        <color theme="1"/>
        <rFont val="Yu Gothic"/>
        <family val="2"/>
        <scheme val="minor"/>
      </rPr>
      <t>ー1,000,000）－（</t>
    </r>
    <r>
      <rPr>
        <sz val="11"/>
        <color theme="1"/>
        <rFont val="Segoe UI Symbol"/>
        <family val="2"/>
      </rPr>
      <t>✘</t>
    </r>
    <r>
      <rPr>
        <sz val="11"/>
        <color theme="1"/>
        <rFont val="Yu Gothic"/>
        <family val="2"/>
        <scheme val="minor"/>
      </rPr>
      <t>－1,000,000）×20.42％＝（入金額―997,900）</t>
    </r>
    <phoneticPr fontId="3"/>
  </si>
  <si>
    <r>
      <t>（1.1</t>
    </r>
    <r>
      <rPr>
        <sz val="11"/>
        <color theme="1"/>
        <rFont val="Segoe UI Symbol"/>
        <family val="2"/>
      </rPr>
      <t>✘</t>
    </r>
    <r>
      <rPr>
        <sz val="11"/>
        <color theme="1"/>
        <rFont val="Yu Gothic"/>
        <family val="2"/>
        <scheme val="minor"/>
      </rPr>
      <t>－1,100,000）－（0.2042</t>
    </r>
    <r>
      <rPr>
        <sz val="11"/>
        <color theme="1"/>
        <rFont val="Segoe UI Symbol"/>
        <family val="2"/>
      </rPr>
      <t>✘</t>
    </r>
    <r>
      <rPr>
        <sz val="11"/>
        <color theme="1"/>
        <rFont val="Yu Gothic"/>
        <family val="2"/>
        <scheme val="minor"/>
      </rPr>
      <t>－204,200）＝（入金額―997,900）</t>
    </r>
    <phoneticPr fontId="3"/>
  </si>
  <si>
    <t>消費税</t>
    <rPh sb="0" eb="3">
      <t>ショウヒゼイ</t>
    </rPh>
    <phoneticPr fontId="3"/>
  </si>
  <si>
    <t>20.42％源泉税</t>
    <rPh sb="6" eb="9">
      <t>ゲンセンゼイ</t>
    </rPh>
    <phoneticPr fontId="3"/>
  </si>
  <si>
    <t>１００万円</t>
    <rPh sb="3" eb="4">
      <t>マン</t>
    </rPh>
    <rPh sb="4" eb="5">
      <t>エン</t>
    </rPh>
    <phoneticPr fontId="3"/>
  </si>
  <si>
    <r>
      <rPr>
        <sz val="11"/>
        <color theme="1"/>
        <rFont val="Segoe UI Symbol"/>
        <family val="2"/>
      </rPr>
      <t>✘</t>
    </r>
    <r>
      <rPr>
        <sz val="11"/>
        <color theme="1"/>
        <rFont val="Yu Gothic"/>
        <family val="2"/>
        <charset val="128"/>
      </rPr>
      <t>－１００万円</t>
    </r>
    <rPh sb="5" eb="7">
      <t>マンエン</t>
    </rPh>
    <phoneticPr fontId="3"/>
  </si>
  <si>
    <t>１０万円</t>
    <rPh sb="2" eb="4">
      <t>マンエン</t>
    </rPh>
    <phoneticPr fontId="3"/>
  </si>
  <si>
    <t>10.21％源泉税＝102,100円</t>
    <rPh sb="6" eb="9">
      <t>ゲンセンゼイ</t>
    </rPh>
    <rPh sb="13" eb="18">
      <t>100エン</t>
    </rPh>
    <phoneticPr fontId="3"/>
  </si>
  <si>
    <t>消費税無（１００万円以下）</t>
    <rPh sb="0" eb="4">
      <t>ショウヒゼイナシ</t>
    </rPh>
    <rPh sb="8" eb="9">
      <t>マン</t>
    </rPh>
    <rPh sb="9" eb="10">
      <t>エン</t>
    </rPh>
    <rPh sb="10" eb="12">
      <t>イカ</t>
    </rPh>
    <phoneticPr fontId="4"/>
  </si>
  <si>
    <t>消費税あり（１００万円以下）</t>
    <rPh sb="0" eb="3">
      <t>ショウヒゼイ</t>
    </rPh>
    <phoneticPr fontId="4"/>
  </si>
  <si>
    <t>消費税あり（１００万円超）</t>
    <rPh sb="0" eb="3">
      <t>ショウヒゼイ</t>
    </rPh>
    <phoneticPr fontId="4"/>
  </si>
  <si>
    <r>
      <t>売上・本体額</t>
    </r>
    <r>
      <rPr>
        <sz val="11"/>
        <color theme="1"/>
        <rFont val="Segoe UI Symbol"/>
        <family val="2"/>
      </rPr>
      <t>✘</t>
    </r>
    <rPh sb="0" eb="2">
      <t>ウリアゲ</t>
    </rPh>
    <rPh sb="3" eb="5">
      <t>ホンタイ</t>
    </rPh>
    <rPh sb="5" eb="6">
      <t>ガク</t>
    </rPh>
    <phoneticPr fontId="4"/>
  </si>
  <si>
    <t>消費税込み（１００万円超）</t>
    <rPh sb="0" eb="3">
      <t>ショウヒゼイ</t>
    </rPh>
    <rPh sb="3" eb="4">
      <t>コ</t>
    </rPh>
    <rPh sb="11" eb="12">
      <t>チョウ</t>
    </rPh>
    <phoneticPr fontId="4"/>
  </si>
  <si>
    <t>０．７９５８✘＝入金額－１０２，１００</t>
    <phoneticPr fontId="3"/>
  </si>
  <si>
    <t>✘＝（入金額－１０２，１００）/０．７９５８</t>
    <rPh sb="3" eb="6">
      <t>ニュウキンガク</t>
    </rPh>
    <phoneticPr fontId="3"/>
  </si>
  <si>
    <r>
      <t>８９７，９００+（✘</t>
    </r>
    <r>
      <rPr>
        <sz val="11"/>
        <color rgb="FF000000"/>
        <rFont val="ＭＳ Ｐゴシック"/>
        <family val="2"/>
        <charset val="128"/>
      </rPr>
      <t>―１，０００，０００）-（✘-１，０００，０００）×</t>
    </r>
    <r>
      <rPr>
        <sz val="11"/>
        <color rgb="FF000000"/>
        <rFont val="ＭＳ Ｐゴシック"/>
        <family val="3"/>
        <charset val="128"/>
      </rPr>
      <t>０．２０４２＝入金額</t>
    </r>
    <rPh sb="43" eb="46">
      <t>ニュウキンガク</t>
    </rPh>
    <phoneticPr fontId="3"/>
  </si>
  <si>
    <t>✘-１０２，１００-（０．２０４２✘-２０４，２００）＝入金額</t>
    <rPh sb="28" eb="30">
      <t>ニュウキン</t>
    </rPh>
    <phoneticPr fontId="3"/>
  </si>
  <si>
    <t>消費税込み（１００万円以下）</t>
    <rPh sb="0" eb="3">
      <t>ショウヒゼイ</t>
    </rPh>
    <rPh sb="3" eb="4">
      <t>コ</t>
    </rPh>
    <rPh sb="9" eb="10">
      <t>マン</t>
    </rPh>
    <rPh sb="10" eb="11">
      <t>エン</t>
    </rPh>
    <rPh sb="11" eb="13">
      <t>イカ</t>
    </rPh>
    <phoneticPr fontId="4"/>
  </si>
  <si>
    <t>消費税外税（１００万円以下）</t>
    <rPh sb="0" eb="3">
      <t>ショウヒゼイ</t>
    </rPh>
    <rPh sb="3" eb="4">
      <t>ソト</t>
    </rPh>
    <rPh sb="4" eb="5">
      <t>ゼイ</t>
    </rPh>
    <phoneticPr fontId="4"/>
  </si>
  <si>
    <t>消費税外税（１００万円超）</t>
    <rPh sb="0" eb="3">
      <t>ショウヒゼイ</t>
    </rPh>
    <rPh sb="3" eb="5">
      <t>ソトゼイ</t>
    </rPh>
    <phoneticPr fontId="4"/>
  </si>
  <si>
    <t>注：ご自身で確認してください。</t>
    <rPh sb="0" eb="1">
      <t>チュウ</t>
    </rPh>
    <rPh sb="3" eb="5">
      <t>ジシン</t>
    </rPh>
    <rPh sb="6" eb="8">
      <t>カクニン</t>
    </rPh>
    <phoneticPr fontId="3"/>
  </si>
  <si>
    <t>￥897,900まで</t>
    <phoneticPr fontId="4"/>
  </si>
  <si>
    <t>￥997,900まで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</si>
</sst>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8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sz val="11"/>
      <color rgb="FF000000"/>
      <name val="Calibri"/>
      <family val="2"/>
    </font>
    <font>
      <sz val="11"/>
      <color theme="1"/>
      <name val="Segoe UI Symbol"/>
      <family val="2"/>
    </font>
    <font>
      <sz val="11"/>
      <color rgb="FF000000"/>
      <name val="ＭＳ Ｐゴシック"/>
      <family val="2"/>
      <charset val="128"/>
    </font>
    <font>
      <b/>
      <u/>
      <sz val="11"/>
      <color theme="1"/>
      <name val="Yu Gothic"/>
      <family val="3"/>
      <charset val="128"/>
      <scheme val="minor"/>
    </font>
    <font>
      <sz val="11"/>
      <color theme="1"/>
      <name val="Yu Gothic"/>
      <family val="2"/>
    </font>
    <font>
      <sz val="11"/>
      <color theme="1"/>
      <name val="Calibri"/>
      <family val="2"/>
    </font>
    <font>
      <b/>
      <sz val="11"/>
      <color rgb="FFFF0000"/>
      <name val="Yu Gothic"/>
      <family val="3"/>
      <charset val="128"/>
      <scheme val="minor"/>
    </font>
    <font>
      <sz val="11"/>
      <color rgb="FFFF0000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b/>
      <u/>
      <sz val="14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u/>
      <sz val="11"/>
      <color theme="1"/>
      <name val="Yu Gothic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93">
    <xf numFmtId="0" fontId="0" fillId="0" borderId="0" xfId="0"/>
    <xf numFmtId="38" fontId="0" fillId="0" borderId="0" xfId="1" applyFont="1" applyFill="1" applyBorder="1" applyAlignment="1">
      <alignment horizontal="center" vertical="center"/>
    </xf>
    <xf numFmtId="176" fontId="0" fillId="0" borderId="0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4" xfId="0" applyFill="1" applyBorder="1"/>
    <xf numFmtId="0" fontId="0" fillId="2" borderId="0" xfId="0" applyFill="1"/>
    <xf numFmtId="0" fontId="0" fillId="2" borderId="18" xfId="0" applyFill="1" applyBorder="1"/>
    <xf numFmtId="0" fontId="0" fillId="2" borderId="14" xfId="0" applyFill="1" applyBorder="1"/>
    <xf numFmtId="0" fontId="0" fillId="2" borderId="20" xfId="0" applyFill="1" applyBorder="1" applyAlignment="1">
      <alignment horizontal="center"/>
    </xf>
    <xf numFmtId="0" fontId="0" fillId="2" borderId="20" xfId="0" applyFill="1" applyBorder="1"/>
    <xf numFmtId="0" fontId="0" fillId="2" borderId="21" xfId="0" applyFill="1" applyBorder="1"/>
    <xf numFmtId="0" fontId="0" fillId="2" borderId="19" xfId="0" applyFill="1" applyBorder="1"/>
    <xf numFmtId="0" fontId="0" fillId="3" borderId="4" xfId="0" applyFill="1" applyBorder="1"/>
    <xf numFmtId="0" fontId="0" fillId="3" borderId="0" xfId="0" applyFill="1"/>
    <xf numFmtId="0" fontId="0" fillId="3" borderId="22" xfId="0" applyFill="1" applyBorder="1"/>
    <xf numFmtId="0" fontId="0" fillId="3" borderId="20" xfId="0" applyFill="1" applyBorder="1" applyAlignment="1">
      <alignment horizontal="center"/>
    </xf>
    <xf numFmtId="0" fontId="0" fillId="3" borderId="20" xfId="0" applyFill="1" applyBorder="1"/>
    <xf numFmtId="0" fontId="0" fillId="3" borderId="23" xfId="0" applyFill="1" applyBorder="1"/>
    <xf numFmtId="0" fontId="10" fillId="3" borderId="0" xfId="0" applyFont="1" applyFill="1"/>
    <xf numFmtId="38" fontId="0" fillId="3" borderId="0" xfId="1" applyFont="1" applyFill="1">
      <alignment vertical="center"/>
    </xf>
    <xf numFmtId="38" fontId="0" fillId="3" borderId="1" xfId="1" applyFont="1" applyFill="1" applyBorder="1" applyAlignment="1">
      <alignment horizontal="center" vertical="center"/>
    </xf>
    <xf numFmtId="38" fontId="9" fillId="3" borderId="2" xfId="1" applyFont="1" applyFill="1" applyBorder="1">
      <alignment vertical="center"/>
    </xf>
    <xf numFmtId="38" fontId="0" fillId="3" borderId="3" xfId="1" applyFont="1" applyFill="1" applyBorder="1">
      <alignment vertical="center"/>
    </xf>
    <xf numFmtId="38" fontId="0" fillId="3" borderId="0" xfId="1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176" fontId="0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/>
    <xf numFmtId="0" fontId="5" fillId="3" borderId="9" xfId="0" applyFont="1" applyFill="1" applyBorder="1"/>
    <xf numFmtId="176" fontId="0" fillId="3" borderId="11" xfId="1" applyNumberFormat="1" applyFont="1" applyFill="1" applyBorder="1" applyAlignment="1">
      <alignment horizontal="center" vertical="center"/>
    </xf>
    <xf numFmtId="0" fontId="0" fillId="3" borderId="10" xfId="0" applyFill="1" applyBorder="1"/>
    <xf numFmtId="0" fontId="0" fillId="3" borderId="11" xfId="0" applyFill="1" applyBorder="1"/>
    <xf numFmtId="0" fontId="5" fillId="0" borderId="0" xfId="0" applyFont="1"/>
    <xf numFmtId="0" fontId="0" fillId="4" borderId="0" xfId="0" applyFill="1"/>
    <xf numFmtId="38" fontId="0" fillId="4" borderId="0" xfId="1" applyFont="1" applyFill="1">
      <alignment vertical="center"/>
    </xf>
    <xf numFmtId="38" fontId="0" fillId="4" borderId="1" xfId="1" applyFont="1" applyFill="1" applyBorder="1" applyAlignment="1">
      <alignment horizontal="center" vertical="center"/>
    </xf>
    <xf numFmtId="38" fontId="9" fillId="4" borderId="2" xfId="1" applyFont="1" applyFill="1" applyBorder="1">
      <alignment vertical="center"/>
    </xf>
    <xf numFmtId="38" fontId="0" fillId="4" borderId="0" xfId="1" applyFont="1" applyFill="1" applyBorder="1">
      <alignment vertical="center"/>
    </xf>
    <xf numFmtId="38" fontId="0" fillId="4" borderId="3" xfId="1" applyFont="1" applyFill="1" applyBorder="1" applyAlignment="1">
      <alignment horizontal="center" vertical="center"/>
    </xf>
    <xf numFmtId="38" fontId="0" fillId="4" borderId="4" xfId="1" applyFont="1" applyFill="1" applyBorder="1" applyAlignment="1">
      <alignment horizontal="center" vertical="center"/>
    </xf>
    <xf numFmtId="38" fontId="0" fillId="4" borderId="0" xfId="1" applyFont="1" applyFill="1" applyBorder="1" applyAlignment="1">
      <alignment horizontal="center" vertical="center"/>
    </xf>
    <xf numFmtId="38" fontId="0" fillId="4" borderId="5" xfId="1" applyFont="1" applyFill="1" applyBorder="1" applyAlignment="1">
      <alignment horizontal="center" vertical="center"/>
    </xf>
    <xf numFmtId="176" fontId="0" fillId="4" borderId="0" xfId="1" applyNumberFormat="1" applyFont="1" applyFill="1" applyBorder="1" applyAlignment="1">
      <alignment horizontal="center" vertical="center"/>
    </xf>
    <xf numFmtId="0" fontId="5" fillId="4" borderId="0" xfId="0" applyFont="1" applyFill="1"/>
    <xf numFmtId="0" fontId="2" fillId="4" borderId="0" xfId="0" applyFont="1" applyFill="1"/>
    <xf numFmtId="38" fontId="0" fillId="4" borderId="0" xfId="1" applyFont="1" applyFill="1" applyBorder="1" applyAlignment="1">
      <alignment horizontal="left" vertical="center"/>
    </xf>
    <xf numFmtId="0" fontId="5" fillId="4" borderId="9" xfId="0" applyFont="1" applyFill="1" applyBorder="1"/>
    <xf numFmtId="0" fontId="0" fillId="4" borderId="11" xfId="0" applyFill="1" applyBorder="1"/>
    <xf numFmtId="0" fontId="0" fillId="4" borderId="9" xfId="0" applyFill="1" applyBorder="1"/>
    <xf numFmtId="0" fontId="0" fillId="4" borderId="10" xfId="0" applyFill="1" applyBorder="1"/>
    <xf numFmtId="38" fontId="0" fillId="5" borderId="6" xfId="1" applyFont="1" applyFill="1" applyBorder="1" applyAlignment="1">
      <alignment horizontal="center" vertical="center"/>
    </xf>
    <xf numFmtId="38" fontId="12" fillId="4" borderId="1" xfId="1" applyFont="1" applyFill="1" applyBorder="1" applyAlignment="1">
      <alignment horizontal="center" vertical="center"/>
    </xf>
    <xf numFmtId="38" fontId="13" fillId="3" borderId="1" xfId="1" applyFont="1" applyFill="1" applyBorder="1" applyAlignment="1">
      <alignment horizontal="center" vertical="center"/>
    </xf>
    <xf numFmtId="38" fontId="0" fillId="0" borderId="6" xfId="1" applyFont="1" applyFill="1" applyBorder="1" applyAlignment="1" applyProtection="1">
      <alignment horizontal="center" vertical="center"/>
      <protection locked="0"/>
    </xf>
    <xf numFmtId="38" fontId="14" fillId="3" borderId="0" xfId="1" applyFont="1" applyFill="1">
      <alignment vertical="center"/>
    </xf>
    <xf numFmtId="38" fontId="15" fillId="3" borderId="0" xfId="1" applyFont="1" applyFill="1">
      <alignment vertical="center"/>
    </xf>
    <xf numFmtId="38" fontId="15" fillId="4" borderId="0" xfId="1" applyFont="1" applyFill="1">
      <alignment vertical="center"/>
    </xf>
    <xf numFmtId="176" fontId="0" fillId="6" borderId="7" xfId="1" applyNumberFormat="1" applyFont="1" applyFill="1" applyBorder="1" applyAlignment="1">
      <alignment horizontal="center" vertical="center"/>
    </xf>
    <xf numFmtId="38" fontId="0" fillId="7" borderId="8" xfId="1" applyFont="1" applyFill="1" applyBorder="1" applyAlignment="1">
      <alignment horizontal="center" vertical="center"/>
    </xf>
    <xf numFmtId="38" fontId="0" fillId="3" borderId="24" xfId="1" applyFont="1" applyFill="1" applyBorder="1" applyAlignment="1">
      <alignment horizontal="center" vertical="center"/>
    </xf>
    <xf numFmtId="38" fontId="0" fillId="3" borderId="25" xfId="1" applyFont="1" applyFill="1" applyBorder="1" applyAlignment="1">
      <alignment horizontal="center" vertical="center"/>
    </xf>
    <xf numFmtId="38" fontId="0" fillId="6" borderId="26" xfId="1" applyFont="1" applyFill="1" applyBorder="1" applyAlignment="1">
      <alignment horizontal="center" vertical="center"/>
    </xf>
    <xf numFmtId="38" fontId="0" fillId="6" borderId="27" xfId="1" applyFont="1" applyFill="1" applyBorder="1" applyAlignment="1">
      <alignment horizontal="center" vertical="center"/>
    </xf>
    <xf numFmtId="38" fontId="0" fillId="5" borderId="9" xfId="1" applyFont="1" applyFill="1" applyBorder="1" applyAlignment="1">
      <alignment horizontal="center" vertical="center"/>
    </xf>
    <xf numFmtId="176" fontId="0" fillId="6" borderId="27" xfId="1" applyNumberFormat="1" applyFont="1" applyFill="1" applyBorder="1" applyAlignment="1">
      <alignment horizontal="center" vertical="center"/>
    </xf>
    <xf numFmtId="38" fontId="0" fillId="7" borderId="26" xfId="1" applyFont="1" applyFill="1" applyBorder="1" applyAlignment="1">
      <alignment horizontal="center" vertical="center"/>
    </xf>
    <xf numFmtId="38" fontId="0" fillId="3" borderId="29" xfId="1" applyFont="1" applyFill="1" applyBorder="1" applyAlignment="1">
      <alignment horizontal="center" vertical="center"/>
    </xf>
    <xf numFmtId="38" fontId="0" fillId="3" borderId="30" xfId="1" applyFont="1" applyFill="1" applyBorder="1" applyAlignment="1">
      <alignment horizontal="center" vertical="center"/>
    </xf>
    <xf numFmtId="10" fontId="0" fillId="4" borderId="31" xfId="1" applyNumberFormat="1" applyFont="1" applyFill="1" applyBorder="1" applyAlignment="1">
      <alignment horizontal="center" vertical="center"/>
    </xf>
    <xf numFmtId="38" fontId="0" fillId="4" borderId="28" xfId="1" applyFont="1" applyFill="1" applyBorder="1" applyAlignment="1">
      <alignment horizontal="center" vertical="center"/>
    </xf>
    <xf numFmtId="38" fontId="9" fillId="4" borderId="31" xfId="1" applyFont="1" applyFill="1" applyBorder="1">
      <alignment vertical="center"/>
    </xf>
    <xf numFmtId="38" fontId="0" fillId="4" borderId="31" xfId="1" applyFont="1" applyFill="1" applyBorder="1">
      <alignment vertical="center"/>
    </xf>
    <xf numFmtId="176" fontId="0" fillId="6" borderId="12" xfId="1" applyNumberFormat="1" applyFont="1" applyFill="1" applyBorder="1" applyAlignment="1">
      <alignment horizontal="center" vertical="center"/>
    </xf>
    <xf numFmtId="38" fontId="0" fillId="6" borderId="32" xfId="1" applyFont="1" applyFill="1" applyBorder="1" applyAlignment="1">
      <alignment horizontal="center" vertical="center"/>
    </xf>
    <xf numFmtId="38" fontId="0" fillId="4" borderId="33" xfId="1" applyFont="1" applyFill="1" applyBorder="1">
      <alignment vertical="center"/>
    </xf>
    <xf numFmtId="38" fontId="0" fillId="4" borderId="34" xfId="1" applyFont="1" applyFill="1" applyBorder="1" applyAlignment="1">
      <alignment horizontal="center" vertical="center"/>
    </xf>
    <xf numFmtId="38" fontId="0" fillId="3" borderId="33" xfId="1" applyFont="1" applyFill="1" applyBorder="1" applyAlignment="1">
      <alignment horizontal="center" vertical="center"/>
    </xf>
    <xf numFmtId="38" fontId="12" fillId="3" borderId="1" xfId="1" applyFont="1" applyFill="1" applyBorder="1" applyAlignment="1">
      <alignment horizontal="center" vertical="center"/>
    </xf>
    <xf numFmtId="38" fontId="0" fillId="5" borderId="6" xfId="1" applyFont="1" applyFill="1" applyBorder="1" applyAlignment="1" applyProtection="1">
      <alignment horizontal="center" vertical="center"/>
    </xf>
    <xf numFmtId="0" fontId="13" fillId="4" borderId="0" xfId="0" applyFont="1" applyFill="1"/>
    <xf numFmtId="38" fontId="0" fillId="5" borderId="6" xfId="1" applyFont="1" applyFill="1" applyBorder="1" applyAlignment="1" applyProtection="1">
      <alignment horizontal="center" vertical="center"/>
      <protection locked="0"/>
    </xf>
    <xf numFmtId="176" fontId="16" fillId="6" borderId="7" xfId="1" applyNumberFormat="1" applyFont="1" applyFill="1" applyBorder="1" applyAlignment="1">
      <alignment horizontal="center" vertical="center"/>
    </xf>
    <xf numFmtId="38" fontId="9" fillId="3" borderId="2" xfId="1" applyFont="1" applyFill="1" applyBorder="1" applyAlignment="1">
      <alignment horizontal="center" vertical="center"/>
    </xf>
    <xf numFmtId="38" fontId="9" fillId="3" borderId="3" xfId="1" applyFont="1" applyFill="1" applyBorder="1">
      <alignment vertical="center"/>
    </xf>
    <xf numFmtId="38" fontId="0" fillId="4" borderId="25" xfId="1" applyFont="1" applyFill="1" applyBorder="1" applyAlignment="1">
      <alignment horizontal="center" vertical="center"/>
    </xf>
    <xf numFmtId="38" fontId="17" fillId="4" borderId="16" xfId="1" applyFont="1" applyFill="1" applyBorder="1">
      <alignment vertical="center"/>
    </xf>
    <xf numFmtId="38" fontId="0" fillId="4" borderId="35" xfId="1" applyFont="1" applyFill="1" applyBorder="1" applyAlignment="1">
      <alignment horizontal="center" vertical="center"/>
    </xf>
    <xf numFmtId="38" fontId="0" fillId="3" borderId="36" xfId="1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68C95-45B4-47ED-B142-64B16FCC005A}">
  <dimension ref="A1:N26"/>
  <sheetViews>
    <sheetView workbookViewId="0">
      <selection activeCell="A19" sqref="A19"/>
    </sheetView>
  </sheetViews>
  <sheetFormatPr defaultRowHeight="18.75"/>
  <cols>
    <col min="1" max="1" width="10.375" customWidth="1"/>
    <col min="2" max="2" width="15.375" bestFit="1" customWidth="1"/>
    <col min="3" max="3" width="13.875" bestFit="1" customWidth="1"/>
    <col min="4" max="4" width="12.5" bestFit="1" customWidth="1"/>
    <col min="5" max="5" width="10.5" bestFit="1" customWidth="1"/>
    <col min="6" max="6" width="15.875" customWidth="1"/>
    <col min="7" max="8" width="13.875" bestFit="1" customWidth="1"/>
    <col min="9" max="9" width="14.25" customWidth="1"/>
  </cols>
  <sheetData>
    <row r="1" spans="1:14" ht="19.5" thickBot="1"/>
    <row r="2" spans="1:14" ht="24.75" thickBot="1">
      <c r="A2" s="54" t="s">
        <v>34</v>
      </c>
      <c r="B2" s="53"/>
      <c r="C2" s="19"/>
      <c r="D2" s="13"/>
      <c r="E2" s="54" t="s">
        <v>38</v>
      </c>
      <c r="F2" s="13"/>
      <c r="G2" s="13"/>
      <c r="H2" s="13"/>
      <c r="I2" s="13"/>
      <c r="K2" s="87" t="s">
        <v>33</v>
      </c>
      <c r="L2" s="88"/>
      <c r="M2" s="88"/>
      <c r="N2" s="11"/>
    </row>
    <row r="3" spans="1:14">
      <c r="A3" s="76" t="s">
        <v>3</v>
      </c>
      <c r="B3" s="21" t="s">
        <v>4</v>
      </c>
      <c r="C3" s="22"/>
      <c r="D3" s="13"/>
      <c r="E3" s="20"/>
      <c r="F3" s="21" t="s">
        <v>5</v>
      </c>
      <c r="G3" s="66" t="s">
        <v>16</v>
      </c>
      <c r="H3" s="13"/>
      <c r="I3" s="13"/>
      <c r="K3" s="4"/>
      <c r="L3" s="5"/>
      <c r="M3" s="5"/>
      <c r="N3" s="8" t="s">
        <v>28</v>
      </c>
    </row>
    <row r="4" spans="1:14" ht="19.5" thickBot="1">
      <c r="A4" s="58" t="s">
        <v>0</v>
      </c>
      <c r="B4" s="59" t="s">
        <v>37</v>
      </c>
      <c r="C4" s="75" t="s">
        <v>2</v>
      </c>
      <c r="D4" s="13"/>
      <c r="E4" s="58" t="s">
        <v>0</v>
      </c>
      <c r="F4" s="59" t="s">
        <v>37</v>
      </c>
      <c r="G4" s="65" t="s">
        <v>2</v>
      </c>
      <c r="H4" s="13"/>
      <c r="I4" s="13"/>
      <c r="K4" s="4"/>
      <c r="L4" s="5"/>
      <c r="M4" s="5"/>
      <c r="N4" s="9" t="s">
        <v>32</v>
      </c>
    </row>
    <row r="5" spans="1:14" ht="19.5" thickBot="1">
      <c r="A5" s="52">
        <v>898900</v>
      </c>
      <c r="B5" s="56">
        <f>ROUNDDOWN((A5/0.8979),0)</f>
        <v>1001113</v>
      </c>
      <c r="C5" s="60">
        <f>ROUNDDOWN(B5*0.1021,0)</f>
        <v>102213</v>
      </c>
      <c r="D5" s="24"/>
      <c r="E5" s="49">
        <f>A5</f>
        <v>898900</v>
      </c>
      <c r="F5" s="56">
        <f>ROUNDDOWN(((E5-102100)/0.7958),0)</f>
        <v>1001256</v>
      </c>
      <c r="G5" s="60">
        <f>ROUNDDOWN(F5-E5,0)</f>
        <v>102356</v>
      </c>
      <c r="H5" s="13"/>
      <c r="I5" s="13"/>
      <c r="K5" s="4"/>
      <c r="L5" s="5"/>
      <c r="M5" s="5"/>
      <c r="N5" s="9"/>
    </row>
    <row r="6" spans="1:14">
      <c r="A6" s="23"/>
      <c r="B6" s="25"/>
      <c r="C6" s="23"/>
      <c r="D6" s="24"/>
      <c r="E6" s="23"/>
      <c r="F6" s="25"/>
      <c r="G6" s="23"/>
      <c r="H6" s="13"/>
      <c r="I6" s="13"/>
      <c r="K6" s="4"/>
      <c r="L6" s="5"/>
      <c r="M6" s="5"/>
      <c r="N6" s="9"/>
    </row>
    <row r="7" spans="1:14">
      <c r="A7" s="26" t="s">
        <v>6</v>
      </c>
      <c r="B7" s="25"/>
      <c r="C7" s="23"/>
      <c r="D7" s="24"/>
      <c r="E7" s="26" t="s">
        <v>17</v>
      </c>
      <c r="F7" s="25"/>
      <c r="G7" s="23"/>
      <c r="H7" s="13"/>
      <c r="I7" s="26"/>
      <c r="K7" s="4"/>
      <c r="L7" s="5"/>
      <c r="M7" s="5"/>
      <c r="N7" s="9"/>
    </row>
    <row r="8" spans="1:14">
      <c r="A8" s="26" t="s">
        <v>7</v>
      </c>
      <c r="B8" s="25"/>
      <c r="C8" s="23"/>
      <c r="D8" s="24"/>
      <c r="E8" s="26" t="s">
        <v>41</v>
      </c>
      <c r="F8" s="25"/>
      <c r="G8" s="23"/>
      <c r="H8" s="13"/>
      <c r="I8" s="26"/>
      <c r="K8" s="4"/>
      <c r="L8" s="5"/>
      <c r="M8" s="5"/>
      <c r="N8" s="9"/>
    </row>
    <row r="9" spans="1:14" ht="19.5" thickBot="1">
      <c r="A9" s="26" t="s">
        <v>8</v>
      </c>
      <c r="B9" s="25"/>
      <c r="C9" s="23"/>
      <c r="D9" s="24"/>
      <c r="E9" s="26" t="s">
        <v>15</v>
      </c>
      <c r="F9" s="13"/>
      <c r="G9" s="13"/>
      <c r="H9" s="13"/>
      <c r="I9" s="13"/>
      <c r="K9" s="4"/>
      <c r="L9" s="5"/>
      <c r="M9" s="5"/>
      <c r="N9" s="9"/>
    </row>
    <row r="10" spans="1:14" ht="19.5" thickBot="1">
      <c r="A10" s="27" t="s">
        <v>9</v>
      </c>
      <c r="B10" s="28"/>
      <c r="C10" s="23"/>
      <c r="D10" s="24"/>
      <c r="E10" s="26" t="s">
        <v>39</v>
      </c>
      <c r="F10" s="13"/>
      <c r="G10" s="13"/>
      <c r="H10" s="13"/>
      <c r="I10" s="13"/>
      <c r="K10" s="6"/>
      <c r="L10" s="7" t="s">
        <v>30</v>
      </c>
      <c r="M10" s="7"/>
      <c r="N10" s="10"/>
    </row>
    <row r="11" spans="1:14" ht="19.5" thickBot="1">
      <c r="A11" s="26"/>
      <c r="B11" s="25"/>
      <c r="C11" s="23"/>
      <c r="D11" s="24"/>
      <c r="E11" s="27" t="s">
        <v>40</v>
      </c>
      <c r="F11" s="29"/>
      <c r="G11" s="30"/>
      <c r="H11" s="13"/>
      <c r="I11" s="13"/>
      <c r="K11" s="12"/>
      <c r="L11" s="18" t="s">
        <v>31</v>
      </c>
      <c r="M11" s="13"/>
      <c r="N11" s="14"/>
    </row>
    <row r="12" spans="1:14">
      <c r="A12" s="26"/>
      <c r="B12" s="25"/>
      <c r="C12" s="23"/>
      <c r="D12" s="24"/>
      <c r="E12" s="26"/>
      <c r="F12" s="13"/>
      <c r="G12" s="13"/>
      <c r="H12" s="13"/>
      <c r="I12" s="13"/>
      <c r="K12" s="12"/>
      <c r="L12" s="13"/>
      <c r="M12" s="13"/>
      <c r="N12" s="15" t="s">
        <v>28</v>
      </c>
    </row>
    <row r="13" spans="1:14">
      <c r="A13" s="31"/>
      <c r="B13" s="2"/>
      <c r="C13" s="1"/>
      <c r="D13" s="3"/>
      <c r="E13" s="31"/>
      <c r="K13" s="12"/>
      <c r="L13" s="13"/>
      <c r="M13" s="13"/>
      <c r="N13" s="16"/>
    </row>
    <row r="14" spans="1:14" ht="24.75" thickBot="1">
      <c r="A14" s="55" t="s">
        <v>35</v>
      </c>
      <c r="B14" s="32"/>
      <c r="C14" s="32"/>
      <c r="D14" s="32"/>
      <c r="E14" s="32"/>
      <c r="F14" s="55" t="s">
        <v>36</v>
      </c>
      <c r="G14" s="33"/>
      <c r="H14" s="32"/>
      <c r="I14" s="32"/>
      <c r="J14" s="32"/>
      <c r="K14" s="89" t="s">
        <v>29</v>
      </c>
      <c r="L14" s="90"/>
      <c r="M14" s="90"/>
      <c r="N14" s="16"/>
    </row>
    <row r="15" spans="1:14" ht="19.5" thickBot="1">
      <c r="A15" s="50" t="s">
        <v>3</v>
      </c>
      <c r="B15" s="35" t="s">
        <v>4</v>
      </c>
      <c r="C15" s="70"/>
      <c r="D15" s="37" t="s">
        <v>20</v>
      </c>
      <c r="E15" s="36"/>
      <c r="F15" s="34"/>
      <c r="G15" s="69" t="s">
        <v>5</v>
      </c>
      <c r="H15" s="67" t="s">
        <v>19</v>
      </c>
      <c r="I15" s="37" t="s">
        <v>20</v>
      </c>
      <c r="J15" s="32"/>
      <c r="K15" s="91"/>
      <c r="L15" s="92"/>
      <c r="M15" s="92"/>
      <c r="N15" s="17"/>
    </row>
    <row r="16" spans="1:14" ht="19.5" thickBot="1">
      <c r="A16" s="38" t="s">
        <v>0</v>
      </c>
      <c r="B16" s="74" t="s">
        <v>12</v>
      </c>
      <c r="C16" s="68" t="s">
        <v>2</v>
      </c>
      <c r="D16" s="73" t="s">
        <v>1</v>
      </c>
      <c r="E16" s="36"/>
      <c r="F16" s="38" t="s">
        <v>0</v>
      </c>
      <c r="G16" s="68" t="s">
        <v>12</v>
      </c>
      <c r="H16" s="68" t="s">
        <v>18</v>
      </c>
      <c r="I16" s="40" t="s">
        <v>1</v>
      </c>
      <c r="J16" s="32"/>
      <c r="L16" s="2"/>
      <c r="M16" s="1"/>
    </row>
    <row r="17" spans="1:13" ht="19.5" thickBot="1">
      <c r="A17" s="79">
        <v>997900</v>
      </c>
      <c r="B17" s="71">
        <f>ROUNDDOWN((A17/0.9979),0)</f>
        <v>1000000</v>
      </c>
      <c r="C17" s="72">
        <f>ROUNDDOWN(B17*0.1021,0)</f>
        <v>102100</v>
      </c>
      <c r="D17" s="57">
        <f>B17*110%</f>
        <v>1100000</v>
      </c>
      <c r="E17" s="40"/>
      <c r="F17" s="62">
        <f>A17</f>
        <v>997900</v>
      </c>
      <c r="G17" s="63">
        <f>(F17-997900)/0.8958+1000000</f>
        <v>1000000</v>
      </c>
      <c r="H17" s="61">
        <f>(ROUNDDOWN(((F17-997900)/0.8958),0))*20.42%+1000000*10.21%</f>
        <v>102100.00000000001</v>
      </c>
      <c r="I17" s="64">
        <f>G17*110%</f>
        <v>1100000</v>
      </c>
      <c r="J17" s="32"/>
      <c r="L17" s="2"/>
      <c r="M17" s="1"/>
    </row>
    <row r="18" spans="1:13">
      <c r="A18" s="32"/>
      <c r="B18" s="32"/>
      <c r="C18" s="32"/>
      <c r="D18" s="32"/>
      <c r="E18" s="32"/>
      <c r="F18" s="39"/>
      <c r="G18" s="41"/>
      <c r="H18" s="39"/>
      <c r="I18" s="32"/>
      <c r="J18" s="32"/>
    </row>
    <row r="19" spans="1:13">
      <c r="A19" s="42" t="s">
        <v>13</v>
      </c>
      <c r="B19" s="32"/>
      <c r="C19" s="32"/>
      <c r="D19" s="32"/>
      <c r="E19" s="32"/>
      <c r="F19" s="32" t="s">
        <v>25</v>
      </c>
      <c r="G19" s="32"/>
      <c r="H19" s="32"/>
      <c r="I19" s="32"/>
      <c r="J19" s="32"/>
    </row>
    <row r="20" spans="1:13">
      <c r="A20" s="42" t="s">
        <v>14</v>
      </c>
      <c r="B20" s="32"/>
      <c r="C20" s="32"/>
      <c r="D20" s="32"/>
      <c r="E20" s="32"/>
      <c r="F20" s="43" t="s">
        <v>21</v>
      </c>
      <c r="G20" s="32"/>
      <c r="H20" s="32"/>
      <c r="I20" s="32"/>
      <c r="J20" s="32"/>
    </row>
    <row r="21" spans="1:13" ht="19.5" thickBot="1">
      <c r="A21" s="42" t="s">
        <v>11</v>
      </c>
      <c r="B21" s="32"/>
      <c r="C21" s="32"/>
      <c r="D21" s="32"/>
      <c r="E21" s="32"/>
      <c r="F21" s="44" t="s">
        <v>26</v>
      </c>
      <c r="G21" s="32"/>
      <c r="H21" s="39"/>
      <c r="I21" s="32"/>
      <c r="J21" s="32"/>
    </row>
    <row r="22" spans="1:13" ht="19.5" thickBot="1">
      <c r="A22" s="45" t="s">
        <v>10</v>
      </c>
      <c r="B22" s="46"/>
      <c r="C22" s="32"/>
      <c r="D22" s="32"/>
      <c r="E22" s="32"/>
      <c r="F22" s="32" t="s">
        <v>27</v>
      </c>
      <c r="G22" s="32"/>
      <c r="H22" s="32"/>
      <c r="I22" s="32"/>
      <c r="J22" s="32"/>
    </row>
    <row r="23" spans="1:13">
      <c r="A23" s="32"/>
      <c r="B23" s="32"/>
      <c r="C23" s="32"/>
      <c r="D23" s="32"/>
      <c r="E23" s="32"/>
      <c r="F23" s="32" t="s">
        <v>22</v>
      </c>
      <c r="G23" s="32"/>
      <c r="H23" s="32"/>
      <c r="I23" s="32"/>
      <c r="J23" s="32"/>
    </row>
    <row r="24" spans="1:13" ht="19.5" thickBot="1">
      <c r="A24" s="32"/>
      <c r="B24" s="32"/>
      <c r="C24" s="32"/>
      <c r="D24" s="32"/>
      <c r="E24" s="32"/>
      <c r="F24" s="32" t="s">
        <v>23</v>
      </c>
      <c r="G24" s="32"/>
      <c r="H24" s="32"/>
      <c r="I24" s="32"/>
      <c r="J24" s="32"/>
    </row>
    <row r="25" spans="1:13" ht="19.5" thickBot="1">
      <c r="A25" s="32"/>
      <c r="B25" s="32"/>
      <c r="C25" s="32"/>
      <c r="D25" s="32"/>
      <c r="E25" s="32"/>
      <c r="F25" s="47" t="s">
        <v>24</v>
      </c>
      <c r="G25" s="48"/>
      <c r="H25" s="46"/>
      <c r="I25" s="32"/>
      <c r="J25" s="32"/>
    </row>
    <row r="26" spans="1:13">
      <c r="A26" s="32"/>
      <c r="B26" s="32"/>
      <c r="C26" s="32"/>
      <c r="D26" s="32"/>
      <c r="E26" s="32"/>
      <c r="F26" s="32"/>
      <c r="G26" s="32"/>
      <c r="H26" s="32"/>
      <c r="I26" s="32"/>
      <c r="J26" s="32"/>
    </row>
  </sheetData>
  <mergeCells count="2">
    <mergeCell ref="K2:M2"/>
    <mergeCell ref="K14:M15"/>
  </mergeCells>
  <phoneticPr fontId="3"/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D1337-40A7-4A53-8FC6-D920D0057ABE}">
  <dimension ref="A1:N26"/>
  <sheetViews>
    <sheetView tabSelected="1" workbookViewId="0">
      <selection activeCell="F29" sqref="F29"/>
    </sheetView>
  </sheetViews>
  <sheetFormatPr defaultRowHeight="18.75"/>
  <cols>
    <col min="1" max="1" width="10.375" customWidth="1"/>
    <col min="2" max="2" width="15.375" bestFit="1" customWidth="1"/>
    <col min="3" max="3" width="13.875" bestFit="1" customWidth="1"/>
    <col min="4" max="4" width="12.5" bestFit="1" customWidth="1"/>
    <col min="5" max="5" width="10.5" bestFit="1" customWidth="1"/>
    <col min="6" max="6" width="15.875" customWidth="1"/>
    <col min="7" max="8" width="13.875" bestFit="1" customWidth="1"/>
    <col min="9" max="9" width="14.25" customWidth="1"/>
  </cols>
  <sheetData>
    <row r="1" spans="1:14" ht="19.5" thickBot="1"/>
    <row r="2" spans="1:14" ht="24.75" thickBot="1">
      <c r="A2" s="54" t="s">
        <v>43</v>
      </c>
      <c r="B2" s="53"/>
      <c r="C2" s="19"/>
      <c r="D2" s="13"/>
      <c r="E2" s="54" t="s">
        <v>38</v>
      </c>
      <c r="F2" s="13"/>
      <c r="G2" s="13"/>
      <c r="H2" s="13"/>
      <c r="I2" s="13"/>
      <c r="K2" s="87" t="s">
        <v>33</v>
      </c>
      <c r="L2" s="88"/>
      <c r="M2" s="88"/>
      <c r="N2" s="11"/>
    </row>
    <row r="3" spans="1:14">
      <c r="A3" s="51" t="s">
        <v>3</v>
      </c>
      <c r="B3" s="81" t="s">
        <v>47</v>
      </c>
      <c r="C3" s="82"/>
      <c r="D3" s="13"/>
      <c r="E3" s="20"/>
      <c r="F3" s="21" t="s">
        <v>5</v>
      </c>
      <c r="G3" s="66" t="s">
        <v>16</v>
      </c>
      <c r="H3" s="13"/>
      <c r="I3" s="13"/>
      <c r="K3" s="4"/>
      <c r="L3" s="5"/>
      <c r="M3" s="5"/>
      <c r="N3" s="8" t="s">
        <v>28</v>
      </c>
    </row>
    <row r="4" spans="1:14" ht="19.5" thickBot="1">
      <c r="A4" s="86" t="s">
        <v>0</v>
      </c>
      <c r="B4" s="59" t="s">
        <v>37</v>
      </c>
      <c r="C4" s="75" t="s">
        <v>2</v>
      </c>
      <c r="D4" s="13"/>
      <c r="E4" s="86" t="s">
        <v>0</v>
      </c>
      <c r="F4" s="59" t="s">
        <v>37</v>
      </c>
      <c r="G4" s="65" t="s">
        <v>2</v>
      </c>
      <c r="H4" s="13"/>
      <c r="I4" s="13"/>
      <c r="K4" s="4"/>
      <c r="L4" s="5"/>
      <c r="M4" s="5"/>
      <c r="N4" s="9" t="s">
        <v>32</v>
      </c>
    </row>
    <row r="5" spans="1:14" ht="19.5" thickBot="1">
      <c r="A5" s="52">
        <v>312456</v>
      </c>
      <c r="B5" s="80">
        <f>ROUNDDOWN((A5/0.8979),0)</f>
        <v>347985</v>
      </c>
      <c r="C5" s="60">
        <f>ROUNDDOWN(B5*0.1021,0)</f>
        <v>35529</v>
      </c>
      <c r="D5" s="24"/>
      <c r="E5" s="49">
        <f>A5</f>
        <v>312456</v>
      </c>
      <c r="F5" s="56">
        <f>ROUNDDOWN(((E5-102100)/0.7958),0)</f>
        <v>264332</v>
      </c>
      <c r="G5" s="60">
        <f>ROUNDDOWN(F5-E5,0)</f>
        <v>-48124</v>
      </c>
      <c r="H5" s="13"/>
      <c r="I5" s="13"/>
      <c r="K5" s="4"/>
      <c r="L5" s="5"/>
      <c r="M5" s="5"/>
      <c r="N5" s="9"/>
    </row>
    <row r="6" spans="1:14">
      <c r="A6" s="23"/>
      <c r="B6" s="25"/>
      <c r="C6" s="23"/>
      <c r="D6" s="24"/>
      <c r="E6" s="23"/>
      <c r="F6" s="25"/>
      <c r="G6" s="23"/>
      <c r="H6" s="13"/>
      <c r="I6" s="13"/>
      <c r="K6" s="4"/>
      <c r="L6" s="5"/>
      <c r="M6" s="5"/>
      <c r="N6" s="9"/>
    </row>
    <row r="7" spans="1:14">
      <c r="A7" s="26" t="s">
        <v>6</v>
      </c>
      <c r="B7" s="25"/>
      <c r="C7" s="23"/>
      <c r="D7" s="24"/>
      <c r="E7" s="26" t="s">
        <v>17</v>
      </c>
      <c r="F7" s="25"/>
      <c r="G7" s="23"/>
      <c r="H7" s="13"/>
      <c r="I7" s="26"/>
      <c r="K7" s="4"/>
      <c r="L7" s="5"/>
      <c r="M7" s="5"/>
      <c r="N7" s="9"/>
    </row>
    <row r="8" spans="1:14">
      <c r="A8" s="26" t="s">
        <v>7</v>
      </c>
      <c r="B8" s="25"/>
      <c r="C8" s="23"/>
      <c r="D8" s="24"/>
      <c r="E8" s="26" t="s">
        <v>41</v>
      </c>
      <c r="F8" s="25"/>
      <c r="G8" s="23"/>
      <c r="H8" s="13"/>
      <c r="I8" s="26"/>
      <c r="K8" s="4"/>
      <c r="L8" s="5"/>
      <c r="M8" s="5"/>
      <c r="N8" s="9"/>
    </row>
    <row r="9" spans="1:14" ht="19.5" thickBot="1">
      <c r="A9" s="26" t="s">
        <v>8</v>
      </c>
      <c r="B9" s="25"/>
      <c r="C9" s="23"/>
      <c r="D9" s="24"/>
      <c r="E9" s="26" t="s">
        <v>42</v>
      </c>
      <c r="F9" s="13"/>
      <c r="G9" s="13"/>
      <c r="H9" s="13"/>
      <c r="I9" s="13"/>
      <c r="K9" s="4"/>
      <c r="L9" s="5"/>
      <c r="M9" s="5"/>
      <c r="N9" s="9"/>
    </row>
    <row r="10" spans="1:14" ht="19.5" thickBot="1">
      <c r="A10" s="27" t="s">
        <v>9</v>
      </c>
      <c r="B10" s="28"/>
      <c r="C10" s="23"/>
      <c r="D10" s="24"/>
      <c r="E10" s="26" t="s">
        <v>39</v>
      </c>
      <c r="F10" s="13"/>
      <c r="G10" s="13"/>
      <c r="H10" s="13"/>
      <c r="I10" s="13"/>
      <c r="K10" s="6"/>
      <c r="L10" s="7" t="s">
        <v>30</v>
      </c>
      <c r="M10" s="7"/>
      <c r="N10" s="10"/>
    </row>
    <row r="11" spans="1:14" ht="19.5" thickBot="1">
      <c r="A11" s="26"/>
      <c r="B11" s="25"/>
      <c r="C11" s="23"/>
      <c r="D11" s="24"/>
      <c r="E11" s="27" t="s">
        <v>40</v>
      </c>
      <c r="F11" s="29"/>
      <c r="G11" s="30"/>
      <c r="H11" s="13"/>
      <c r="I11" s="13"/>
      <c r="K11" s="12"/>
      <c r="L11" s="18" t="s">
        <v>31</v>
      </c>
      <c r="M11" s="13"/>
      <c r="N11" s="14"/>
    </row>
    <row r="12" spans="1:14">
      <c r="A12" s="26"/>
      <c r="B12" s="25"/>
      <c r="C12" s="23"/>
      <c r="D12" s="24"/>
      <c r="E12" s="26"/>
      <c r="F12" s="13"/>
      <c r="G12" s="13"/>
      <c r="H12" s="13"/>
      <c r="I12" s="13"/>
      <c r="K12" s="12"/>
      <c r="L12" s="13"/>
      <c r="M12" s="13"/>
      <c r="N12" s="15" t="s">
        <v>28</v>
      </c>
    </row>
    <row r="13" spans="1:14">
      <c r="A13" s="31"/>
      <c r="B13" s="2"/>
      <c r="C13" s="1"/>
      <c r="D13" s="3"/>
      <c r="E13" s="31"/>
      <c r="K13" s="12"/>
      <c r="L13" s="13"/>
      <c r="M13" s="13"/>
      <c r="N13" s="16"/>
    </row>
    <row r="14" spans="1:14" ht="24.75" thickBot="1">
      <c r="A14" s="55" t="s">
        <v>44</v>
      </c>
      <c r="B14" s="32"/>
      <c r="C14" s="32"/>
      <c r="D14" s="32"/>
      <c r="E14" s="32"/>
      <c r="F14" s="55" t="s">
        <v>45</v>
      </c>
      <c r="G14" s="33"/>
      <c r="H14" s="32"/>
      <c r="I14" s="32"/>
      <c r="J14" s="32"/>
      <c r="K14" s="89" t="s">
        <v>29</v>
      </c>
      <c r="L14" s="90"/>
      <c r="M14" s="90"/>
      <c r="N14" s="16"/>
    </row>
    <row r="15" spans="1:14" ht="19.5" thickBot="1">
      <c r="A15" s="50" t="s">
        <v>3</v>
      </c>
      <c r="B15" s="35" t="s">
        <v>48</v>
      </c>
      <c r="C15" s="84"/>
      <c r="D15" s="85" t="s">
        <v>20</v>
      </c>
      <c r="E15" s="36"/>
      <c r="F15" s="34"/>
      <c r="G15" s="69"/>
      <c r="H15" s="67" t="s">
        <v>19</v>
      </c>
      <c r="I15" s="37" t="s">
        <v>20</v>
      </c>
      <c r="J15" s="32"/>
      <c r="K15" s="91"/>
      <c r="L15" s="92"/>
      <c r="M15" s="92"/>
      <c r="N15" s="17"/>
    </row>
    <row r="16" spans="1:14" ht="19.5" thickBot="1">
      <c r="A16" s="38" t="s">
        <v>0</v>
      </c>
      <c r="B16" s="83" t="s">
        <v>12</v>
      </c>
      <c r="C16" s="68" t="s">
        <v>2</v>
      </c>
      <c r="D16" s="73" t="s">
        <v>1</v>
      </c>
      <c r="E16" s="36"/>
      <c r="F16" s="38" t="s">
        <v>0</v>
      </c>
      <c r="G16" s="83" t="s">
        <v>12</v>
      </c>
      <c r="H16" s="68" t="s">
        <v>18</v>
      </c>
      <c r="I16" s="40" t="s">
        <v>1</v>
      </c>
      <c r="J16" s="32"/>
      <c r="L16" s="2"/>
      <c r="M16" s="1"/>
    </row>
    <row r="17" spans="1:13" ht="19.5" thickBot="1">
      <c r="A17" s="77">
        <f>A5</f>
        <v>312456</v>
      </c>
      <c r="B17" s="71">
        <f>ROUNDDOWN((A17/0.9979),0)</f>
        <v>313113</v>
      </c>
      <c r="C17" s="72">
        <f>ROUNDDOWN(B17*0.1021,0)</f>
        <v>31968</v>
      </c>
      <c r="D17" s="57">
        <f>B17*110%</f>
        <v>344424.30000000005</v>
      </c>
      <c r="E17" s="40"/>
      <c r="F17" s="62">
        <f>A17</f>
        <v>312456</v>
      </c>
      <c r="G17" s="63">
        <f>(F17-997900)/0.8958+1000000</f>
        <v>234824.7376646573</v>
      </c>
      <c r="H17" s="61">
        <f>(ROUNDDOWN(((F17-997900)/0.8958),0))*20.42%+1000000*10.21%</f>
        <v>-54148.735000000001</v>
      </c>
      <c r="I17" s="64">
        <f>G17*110%</f>
        <v>258307.21143112305</v>
      </c>
      <c r="J17" s="32"/>
      <c r="L17" s="2"/>
      <c r="M17" s="1"/>
    </row>
    <row r="18" spans="1:13">
      <c r="A18" s="32"/>
      <c r="B18" s="32"/>
      <c r="C18" s="32"/>
      <c r="D18" s="32"/>
      <c r="E18" s="32"/>
      <c r="F18" s="39"/>
      <c r="G18" s="41"/>
      <c r="H18" s="39"/>
      <c r="I18" s="32"/>
      <c r="J18" s="32"/>
    </row>
    <row r="19" spans="1:13">
      <c r="A19" s="42" t="s">
        <v>13</v>
      </c>
      <c r="B19" s="32"/>
      <c r="C19" s="32"/>
      <c r="D19" s="32"/>
      <c r="E19" s="32"/>
      <c r="F19" s="32" t="s">
        <v>25</v>
      </c>
      <c r="G19" s="32"/>
      <c r="H19" s="32"/>
      <c r="I19" s="32"/>
      <c r="J19" s="32"/>
    </row>
    <row r="20" spans="1:13">
      <c r="A20" s="42" t="s">
        <v>14</v>
      </c>
      <c r="B20" s="32"/>
      <c r="C20" s="32"/>
      <c r="D20" s="32"/>
      <c r="E20" s="32"/>
      <c r="F20" s="43" t="s">
        <v>21</v>
      </c>
      <c r="G20" s="32"/>
      <c r="H20" s="32"/>
      <c r="I20" s="32"/>
      <c r="J20" s="32"/>
    </row>
    <row r="21" spans="1:13" ht="19.5" thickBot="1">
      <c r="A21" s="42" t="s">
        <v>11</v>
      </c>
      <c r="B21" s="32"/>
      <c r="C21" s="32"/>
      <c r="D21" s="32"/>
      <c r="E21" s="32"/>
      <c r="F21" s="44" t="s">
        <v>26</v>
      </c>
      <c r="G21" s="32"/>
      <c r="H21" s="39"/>
      <c r="I21" s="32"/>
      <c r="J21" s="32"/>
    </row>
    <row r="22" spans="1:13" ht="19.5" thickBot="1">
      <c r="A22" s="45" t="s">
        <v>10</v>
      </c>
      <c r="B22" s="46"/>
      <c r="C22" s="32"/>
      <c r="D22" s="32"/>
      <c r="E22" s="32"/>
      <c r="F22" s="32" t="s">
        <v>27</v>
      </c>
      <c r="G22" s="32"/>
      <c r="H22" s="32"/>
      <c r="I22" s="32"/>
      <c r="J22" s="32"/>
    </row>
    <row r="23" spans="1:13">
      <c r="A23" s="32"/>
      <c r="B23" s="32"/>
      <c r="C23" s="32"/>
      <c r="D23" s="32"/>
      <c r="E23" s="32"/>
      <c r="F23" s="32" t="s">
        <v>22</v>
      </c>
      <c r="G23" s="32"/>
      <c r="H23" s="32"/>
      <c r="I23" s="32"/>
      <c r="J23" s="32"/>
    </row>
    <row r="24" spans="1:13" ht="19.5" thickBot="1">
      <c r="A24" s="32"/>
      <c r="B24" s="32"/>
      <c r="C24" s="32"/>
      <c r="D24" s="32"/>
      <c r="E24" s="32"/>
      <c r="F24" s="32" t="s">
        <v>23</v>
      </c>
      <c r="G24" s="32"/>
      <c r="H24" s="32"/>
      <c r="I24" s="32"/>
      <c r="J24" s="32"/>
    </row>
    <row r="25" spans="1:13" ht="19.5" thickBot="1">
      <c r="A25" s="78" t="s">
        <v>46</v>
      </c>
      <c r="B25" s="32"/>
      <c r="C25" s="32"/>
      <c r="D25" s="32"/>
      <c r="E25" s="32"/>
      <c r="F25" s="47" t="s">
        <v>24</v>
      </c>
      <c r="G25" s="48"/>
      <c r="H25" s="46"/>
      <c r="I25" s="32"/>
      <c r="J25" s="32"/>
    </row>
    <row r="26" spans="1:13">
      <c r="A26" s="32"/>
      <c r="B26" s="32"/>
      <c r="C26" s="32"/>
      <c r="D26" s="32"/>
      <c r="E26" s="32"/>
      <c r="F26" s="32"/>
      <c r="G26" s="32"/>
      <c r="H26" s="32"/>
      <c r="I26" s="32"/>
      <c r="J26" s="32"/>
    </row>
  </sheetData>
  <mergeCells count="2">
    <mergeCell ref="K2:M2"/>
    <mergeCell ref="K14:M15"/>
  </mergeCells>
  <phoneticPr fontId="3"/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09E3F-DC44-4B4F-8576-10211E438B47}">
  <dimension ref="A1"/>
  <sheetViews>
    <sheetView workbookViewId="0">
      <selection activeCell="O17" sqref="O17"/>
    </sheetView>
  </sheetViews>
  <sheetFormatPr defaultRowHeight="18.7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入金額から源泉税捨てる</vt:lpstr>
      <vt:lpstr>入金額から源泉税計算</vt:lpstr>
      <vt:lpstr>手数料込イクラ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YOTSUYA2</dc:creator>
  <cp:lastModifiedBy>Windows User</cp:lastModifiedBy>
  <cp:lastPrinted>2022-07-01T05:31:30Z</cp:lastPrinted>
  <dcterms:created xsi:type="dcterms:W3CDTF">2015-06-05T18:19:34Z</dcterms:created>
  <dcterms:modified xsi:type="dcterms:W3CDTF">2023-01-11T02:57:09Z</dcterms:modified>
</cp:coreProperties>
</file>